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15" windowHeight="9210" activeTab="0"/>
  </bookViews>
  <sheets>
    <sheet name="Receita" sheetId="1" r:id="rId1"/>
    <sheet name="Despesa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<sst xmlns="http://schemas.openxmlformats.org/spreadsheetml/2006/main" count="133" uniqueCount="75">
  <si>
    <t>ESTADO DE SANTA CATARINA</t>
  </si>
  <si>
    <t>MUNICÍPIO DE GUATAMBU</t>
  </si>
  <si>
    <t>Especificação</t>
  </si>
  <si>
    <t>1º Bimestre</t>
  </si>
  <si>
    <t>2º Bimestre</t>
  </si>
  <si>
    <t>3º Bimestre</t>
  </si>
  <si>
    <t>4º Bimestre</t>
  </si>
  <si>
    <t>5º Bimestre</t>
  </si>
  <si>
    <t>6º Bimestre</t>
  </si>
  <si>
    <t>Total</t>
  </si>
  <si>
    <t>RECEITA CORRENTE</t>
  </si>
  <si>
    <t>Receita Tributária</t>
  </si>
  <si>
    <t>Receita de Contribuições</t>
  </si>
  <si>
    <t>Receita Patrimonial</t>
  </si>
  <si>
    <t>Receita Agropecuaria</t>
  </si>
  <si>
    <t>Receita Industrial</t>
  </si>
  <si>
    <t>Receita de Serviço</t>
  </si>
  <si>
    <t>Transferrencia Corrente</t>
  </si>
  <si>
    <t>Outras Rec. Corrente</t>
  </si>
  <si>
    <t>RECEITA DE CAPITAL</t>
  </si>
  <si>
    <t>Alienação de Bens</t>
  </si>
  <si>
    <t>Transf. De Capital</t>
  </si>
  <si>
    <t>(-) Dedução para o FUNDEB</t>
  </si>
  <si>
    <t>Márcia F. Nichelle</t>
  </si>
  <si>
    <t>Contadora CRM Nº 19.478/0-7</t>
  </si>
  <si>
    <t>Pedro Borsoi</t>
  </si>
  <si>
    <t>Prefeito Municipal</t>
  </si>
  <si>
    <t>________________</t>
  </si>
  <si>
    <t>Artigo 8º da LRF</t>
  </si>
  <si>
    <t>Total Despessas</t>
  </si>
  <si>
    <t>_________________</t>
  </si>
  <si>
    <t>TOTAL LÍQUIDO</t>
  </si>
  <si>
    <t>Previsão de receita</t>
  </si>
  <si>
    <t>Previsão de Despesas</t>
  </si>
  <si>
    <t>1 - Legislativo</t>
  </si>
  <si>
    <t>2 - Gabinete do Prefeito</t>
  </si>
  <si>
    <t>3 - Secret. De ADM</t>
  </si>
  <si>
    <t>4 - Educação e Esporte</t>
  </si>
  <si>
    <t>5 - Saude e Prom. Social</t>
  </si>
  <si>
    <t>6 - Obras e serv. Urbanos</t>
  </si>
  <si>
    <t xml:space="preserve">7 - Agricultura </t>
  </si>
  <si>
    <t>Despesas Correte</t>
  </si>
  <si>
    <t>Pessoal e Encargos Sociais</t>
  </si>
  <si>
    <t>Juros e Encargos da Divida</t>
  </si>
  <si>
    <t>Outras Despesas  Corrente</t>
  </si>
  <si>
    <t>Despesas de Capital</t>
  </si>
  <si>
    <t>Investimentos</t>
  </si>
  <si>
    <t>Inversões  Financeiras</t>
  </si>
  <si>
    <t>Amortização da Divida</t>
  </si>
  <si>
    <t>ANEXO  I LRF</t>
  </si>
  <si>
    <t>TOTAL DAS DESPESAS</t>
  </si>
  <si>
    <t>METAS BIMESTRAIS DE ARRECADAÇÂO PARA 2012- EM R$</t>
  </si>
  <si>
    <t>CRONOGRAMA DE EXECUÇÃO DE DESENBOLSO BIMESTRAL PARA 2012- EM R$</t>
  </si>
  <si>
    <t>Flávio J. Schmitz</t>
  </si>
  <si>
    <t>Controle Interno</t>
  </si>
  <si>
    <t>Operação de Crédito</t>
  </si>
  <si>
    <t>02.01 - Gabinete do Prefeito</t>
  </si>
  <si>
    <t>01.01 - Legislativa</t>
  </si>
  <si>
    <t>03.01 - Administração</t>
  </si>
  <si>
    <t>03.04-Segurança Publica</t>
  </si>
  <si>
    <t>03.02-ADM Fazenda</t>
  </si>
  <si>
    <t>03.03-Com. Patrimônio</t>
  </si>
  <si>
    <t>04.03-Desporto e Lazer</t>
  </si>
  <si>
    <t>04.02-Cultura</t>
  </si>
  <si>
    <t>04.01-Educação</t>
  </si>
  <si>
    <t>05.01- Fundo de Saúde</t>
  </si>
  <si>
    <t>05.05-F.Habitação</t>
  </si>
  <si>
    <t>05.04-F.Assistencia Social</t>
  </si>
  <si>
    <t>05.03-F.Criança e Adolecente</t>
  </si>
  <si>
    <t>05.02-F.Promoção Social</t>
  </si>
  <si>
    <t>06.01-Transportes</t>
  </si>
  <si>
    <t>06.02-Obras e Serv. Urb.</t>
  </si>
  <si>
    <t>07.01-Agricultura</t>
  </si>
  <si>
    <t>07.02-Meio Ambiente</t>
  </si>
  <si>
    <t>07.0-Turismo e Lazer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</si>
</sst>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color indexed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Arial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2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right"/>
    </xf>
    <xf numFmtId="4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43" fontId="2" fillId="0" borderId="0" xfId="0" applyNumberFormat="1" applyFont="1" applyBorder="1" applyAlignment="1">
      <alignment/>
    </xf>
    <xf numFmtId="43" fontId="2" fillId="0" borderId="0" xfId="20" applyFont="1" applyBorder="1" applyAlignment="1">
      <alignment/>
    </xf>
    <xf numFmtId="43" fontId="3" fillId="0" borderId="0" xfId="0" applyNumberFormat="1" applyFont="1" applyBorder="1" applyAlignment="1">
      <alignment/>
    </xf>
    <xf numFmtId="43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43" fontId="8" fillId="0" borderId="1" xfId="20" applyFont="1" applyBorder="1" applyAlignment="1">
      <alignment horizontal="right"/>
    </xf>
    <xf numFmtId="0" fontId="0" fillId="0" borderId="1" xfId="0" applyBorder="1" applyAlignment="1">
      <alignment/>
    </xf>
    <xf numFmtId="43" fontId="0" fillId="0" borderId="1" xfId="20" applyBorder="1" applyAlignment="1">
      <alignment/>
    </xf>
    <xf numFmtId="0" fontId="8" fillId="2" borderId="1" xfId="0" applyFont="1" applyFill="1" applyBorder="1" applyAlignment="1">
      <alignment horizontal="right"/>
    </xf>
    <xf numFmtId="43" fontId="8" fillId="2" borderId="1" xfId="20" applyFont="1" applyFill="1" applyBorder="1" applyAlignment="1">
      <alignment horizontal="right"/>
    </xf>
    <xf numFmtId="43" fontId="8" fillId="2" borderId="1" xfId="20" applyFont="1" applyFill="1" applyBorder="1" applyAlignment="1">
      <alignment/>
    </xf>
    <xf numFmtId="43" fontId="8" fillId="0" borderId="0" xfId="0" applyNumberFormat="1" applyFont="1" applyAlignment="1">
      <alignment horizontal="right"/>
    </xf>
    <xf numFmtId="43" fontId="2" fillId="0" borderId="1" xfId="0" applyNumberFormat="1" applyFont="1" applyBorder="1" applyAlignment="1">
      <alignment/>
    </xf>
    <xf numFmtId="43" fontId="3" fillId="0" borderId="1" xfId="20" applyFont="1" applyBorder="1" applyAlignment="1">
      <alignment horizontal="right"/>
    </xf>
    <xf numFmtId="43" fontId="10" fillId="0" borderId="1" xfId="20" applyFont="1" applyBorder="1" applyAlignment="1">
      <alignment/>
    </xf>
    <xf numFmtId="43" fontId="11" fillId="0" borderId="1" xfId="0" applyNumberFormat="1" applyFont="1" applyBorder="1" applyAlignment="1">
      <alignment/>
    </xf>
    <xf numFmtId="43" fontId="10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0" fontId="12" fillId="2" borderId="1" xfId="0" applyFont="1" applyFill="1" applyBorder="1" applyAlignment="1">
      <alignment horizontal="center"/>
    </xf>
    <xf numFmtId="43" fontId="1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43" fontId="13" fillId="0" borderId="1" xfId="20" applyFont="1" applyBorder="1" applyAlignment="1">
      <alignment/>
    </xf>
    <xf numFmtId="43" fontId="5" fillId="0" borderId="0" xfId="0" applyNumberFormat="1" applyFont="1" applyBorder="1" applyAlignment="1">
      <alignment/>
    </xf>
    <xf numFmtId="43" fontId="5" fillId="0" borderId="0" xfId="20" applyFont="1" applyBorder="1" applyAlignment="1">
      <alignment/>
    </xf>
    <xf numFmtId="43" fontId="12" fillId="0" borderId="0" xfId="0" applyNumberFormat="1" applyFont="1" applyBorder="1" applyAlignment="1">
      <alignment/>
    </xf>
    <xf numFmtId="43" fontId="5" fillId="0" borderId="1" xfId="0" applyNumberFormat="1" applyFont="1" applyBorder="1" applyAlignment="1">
      <alignment/>
    </xf>
    <xf numFmtId="43" fontId="5" fillId="0" borderId="1" xfId="20" applyFont="1" applyBorder="1" applyAlignment="1">
      <alignment/>
    </xf>
    <xf numFmtId="0" fontId="12" fillId="0" borderId="1" xfId="0" applyFont="1" applyBorder="1" applyAlignment="1">
      <alignment/>
    </xf>
    <xf numFmtId="43" fontId="12" fillId="0" borderId="1" xfId="20" applyFont="1" applyBorder="1" applyAlignment="1">
      <alignment/>
    </xf>
    <xf numFmtId="0" fontId="5" fillId="0" borderId="0" xfId="0" applyFont="1" applyAlignment="1">
      <alignment/>
    </xf>
    <xf numFmtId="43" fontId="5" fillId="0" borderId="0" xfId="20" applyFont="1" applyAlignment="1">
      <alignment/>
    </xf>
    <xf numFmtId="0" fontId="12" fillId="2" borderId="1" xfId="0" applyFont="1" applyFill="1" applyBorder="1" applyAlignment="1">
      <alignment horizontal="right"/>
    </xf>
    <xf numFmtId="43" fontId="12" fillId="2" borderId="1" xfId="2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 horizontal="right"/>
    </xf>
    <xf numFmtId="43" fontId="1" fillId="0" borderId="2" xfId="20" applyFont="1" applyFill="1" applyBorder="1" applyAlignment="1">
      <alignment/>
    </xf>
    <xf numFmtId="43" fontId="2" fillId="0" borderId="2" xfId="20" applyFont="1" applyFill="1" applyBorder="1" applyAlignment="1">
      <alignment/>
    </xf>
    <xf numFmtId="43" fontId="9" fillId="0" borderId="2" xfId="2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3" fontId="0" fillId="0" borderId="0" xfId="0" applyNumberFormat="1" applyBorder="1" applyAlignment="1">
      <alignment/>
    </xf>
    <xf numFmtId="0" fontId="8" fillId="0" borderId="0" xfId="0" applyFont="1" applyBorder="1" applyAlignment="1">
      <alignment horizontal="right"/>
    </xf>
    <xf numFmtId="0" fontId="8" fillId="3" borderId="0" xfId="0" applyFont="1" applyFill="1" applyBorder="1" applyAlignment="1">
      <alignment horizontal="right"/>
    </xf>
    <xf numFmtId="43" fontId="8" fillId="3" borderId="0" xfId="20" applyFont="1" applyFill="1" applyBorder="1" applyAlignment="1">
      <alignment horizontal="right"/>
    </xf>
    <xf numFmtId="43" fontId="8" fillId="3" borderId="0" xfId="2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781050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43</xdr:row>
      <xdr:rowOff>0</xdr:rowOff>
    </xdr:from>
    <xdr:to>
      <xdr:col>7</xdr:col>
      <xdr:colOff>1038225</xdr:colOff>
      <xdr:row>47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0" y="8191500"/>
          <a:ext cx="9715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workbookViewId="0" topLeftCell="A37">
      <selection activeCell="I46" sqref="I46"/>
    </sheetView>
  </sheetViews>
  <sheetFormatPr defaultColWidth="9.140625" defaultRowHeight="12.75"/>
  <cols>
    <col min="1" max="1" width="28.00390625" style="0" customWidth="1"/>
    <col min="2" max="2" width="18.00390625" style="0" customWidth="1"/>
    <col min="3" max="3" width="14.421875" style="0" customWidth="1"/>
    <col min="4" max="4" width="14.8515625" style="0" customWidth="1"/>
    <col min="5" max="5" width="16.00390625" style="0" customWidth="1"/>
    <col min="6" max="6" width="15.421875" style="0" customWidth="1"/>
    <col min="7" max="7" width="15.140625" style="0" customWidth="1"/>
    <col min="8" max="8" width="17.28125" style="0" customWidth="1"/>
    <col min="9" max="9" width="13.8515625" style="0" customWidth="1"/>
    <col min="10" max="10" width="11.28125" style="0" bestFit="1" customWidth="1"/>
  </cols>
  <sheetData>
    <row r="1" ht="15.75">
      <c r="A1" s="3" t="s">
        <v>0</v>
      </c>
    </row>
    <row r="2" ht="15.75">
      <c r="A2" s="3" t="s">
        <v>1</v>
      </c>
    </row>
    <row r="3" spans="4:10" ht="18">
      <c r="D3" s="6" t="s">
        <v>51</v>
      </c>
      <c r="J3" s="54"/>
    </row>
    <row r="4" spans="4:10" ht="15.75">
      <c r="D4" s="11" t="s">
        <v>28</v>
      </c>
      <c r="J4" s="54"/>
    </row>
    <row r="5" spans="1:10" ht="15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2" t="s">
        <v>9</v>
      </c>
      <c r="J5" s="54"/>
    </row>
    <row r="6" spans="1:10" s="3" customFormat="1" ht="15.75">
      <c r="A6" s="41" t="s">
        <v>10</v>
      </c>
      <c r="B6" s="42">
        <f aca="true" t="shared" si="0" ref="B6:G6">SUM(B7:B14)-B15</f>
        <v>2171130</v>
      </c>
      <c r="C6" s="42">
        <f t="shared" si="0"/>
        <v>2472135</v>
      </c>
      <c r="D6" s="42">
        <f t="shared" si="0"/>
        <v>2689550</v>
      </c>
      <c r="E6" s="42">
        <f t="shared" si="0"/>
        <v>2712075</v>
      </c>
      <c r="F6" s="42">
        <f t="shared" si="0"/>
        <v>2735900</v>
      </c>
      <c r="G6" s="42">
        <f t="shared" si="0"/>
        <v>5172330</v>
      </c>
      <c r="H6" s="42">
        <f>G6+F6+E6+D6+C6+B6</f>
        <v>17953120</v>
      </c>
      <c r="J6" s="55"/>
    </row>
    <row r="7" spans="1:10" ht="14.25">
      <c r="A7" s="34" t="s">
        <v>11</v>
      </c>
      <c r="B7" s="40">
        <v>100000</v>
      </c>
      <c r="C7" s="40">
        <v>135000</v>
      </c>
      <c r="D7" s="40">
        <v>135000</v>
      </c>
      <c r="E7" s="40">
        <v>210000</v>
      </c>
      <c r="F7" s="40">
        <v>210000</v>
      </c>
      <c r="G7" s="40">
        <v>321000</v>
      </c>
      <c r="H7" s="40">
        <f>G7+F7+E7+D7+C7+B7</f>
        <v>1111000</v>
      </c>
      <c r="J7" s="54"/>
    </row>
    <row r="8" spans="1:10" ht="14.25">
      <c r="A8" s="34" t="s">
        <v>12</v>
      </c>
      <c r="B8" s="40">
        <v>3500</v>
      </c>
      <c r="C8" s="40">
        <v>8000</v>
      </c>
      <c r="D8" s="40">
        <v>8500</v>
      </c>
      <c r="E8" s="40">
        <v>9000</v>
      </c>
      <c r="F8" s="40">
        <v>35000</v>
      </c>
      <c r="G8" s="40">
        <v>51000</v>
      </c>
      <c r="H8" s="40">
        <f aca="true" t="shared" si="1" ref="H8:H15">G8+F8+E8+D8+C8+B8</f>
        <v>115000</v>
      </c>
      <c r="J8" s="54"/>
    </row>
    <row r="9" spans="1:10" ht="14.25">
      <c r="A9" s="34" t="s">
        <v>13</v>
      </c>
      <c r="B9" s="40">
        <v>5000</v>
      </c>
      <c r="C9" s="40">
        <v>7500</v>
      </c>
      <c r="D9" s="40">
        <v>8000</v>
      </c>
      <c r="E9" s="40">
        <v>8000</v>
      </c>
      <c r="F9" s="40">
        <v>10000</v>
      </c>
      <c r="G9" s="40">
        <v>23800</v>
      </c>
      <c r="H9" s="40">
        <f t="shared" si="1"/>
        <v>62300</v>
      </c>
      <c r="J9" s="54"/>
    </row>
    <row r="10" spans="1:10" ht="14.25">
      <c r="A10" s="34" t="s">
        <v>14</v>
      </c>
      <c r="B10" s="40">
        <v>5000</v>
      </c>
      <c r="C10" s="40">
        <v>5000</v>
      </c>
      <c r="D10" s="40">
        <v>5000</v>
      </c>
      <c r="E10" s="40">
        <v>5000</v>
      </c>
      <c r="F10" s="40">
        <v>5000</v>
      </c>
      <c r="G10" s="40">
        <v>5000</v>
      </c>
      <c r="H10" s="40">
        <f t="shared" si="1"/>
        <v>30000</v>
      </c>
      <c r="I10" s="16"/>
      <c r="J10" s="54"/>
    </row>
    <row r="11" spans="1:10" ht="14.25">
      <c r="A11" s="34" t="s">
        <v>15</v>
      </c>
      <c r="B11" s="40">
        <v>4000</v>
      </c>
      <c r="C11" s="40">
        <v>4500</v>
      </c>
      <c r="D11" s="40">
        <v>4500</v>
      </c>
      <c r="E11" s="40">
        <v>5000</v>
      </c>
      <c r="F11" s="40">
        <v>5000</v>
      </c>
      <c r="G11" s="40">
        <v>6000</v>
      </c>
      <c r="H11" s="40">
        <f t="shared" si="1"/>
        <v>29000</v>
      </c>
      <c r="I11" s="51"/>
      <c r="J11" s="54"/>
    </row>
    <row r="12" spans="1:10" ht="15">
      <c r="A12" s="34" t="s">
        <v>16</v>
      </c>
      <c r="B12" s="40">
        <v>9000</v>
      </c>
      <c r="C12" s="40">
        <v>9000</v>
      </c>
      <c r="D12" s="40">
        <v>9000</v>
      </c>
      <c r="E12" s="40">
        <v>9000</v>
      </c>
      <c r="F12" s="40">
        <v>8500</v>
      </c>
      <c r="G12" s="40">
        <v>9500</v>
      </c>
      <c r="H12" s="40">
        <f t="shared" si="1"/>
        <v>54000</v>
      </c>
      <c r="I12" s="52"/>
      <c r="J12" s="54"/>
    </row>
    <row r="13" spans="1:10" ht="14.25">
      <c r="A13" s="34" t="s">
        <v>17</v>
      </c>
      <c r="B13" s="40">
        <v>2300000</v>
      </c>
      <c r="C13" s="40">
        <v>2600000</v>
      </c>
      <c r="D13" s="40">
        <v>2850000</v>
      </c>
      <c r="E13" s="40">
        <v>2800000</v>
      </c>
      <c r="F13" s="40">
        <v>2800000</v>
      </c>
      <c r="G13" s="40">
        <v>5447500</v>
      </c>
      <c r="H13" s="40">
        <f t="shared" si="1"/>
        <v>18797500</v>
      </c>
      <c r="I13" s="16"/>
      <c r="J13" s="54"/>
    </row>
    <row r="14" spans="1:10" ht="15">
      <c r="A14" s="34" t="s">
        <v>18</v>
      </c>
      <c r="B14" s="40">
        <v>80000</v>
      </c>
      <c r="C14" s="40">
        <v>85000</v>
      </c>
      <c r="D14" s="40">
        <v>85000</v>
      </c>
      <c r="E14" s="40">
        <v>85000</v>
      </c>
      <c r="F14" s="40">
        <v>85000</v>
      </c>
      <c r="G14" s="40">
        <v>105400</v>
      </c>
      <c r="H14" s="40">
        <f t="shared" si="1"/>
        <v>525400</v>
      </c>
      <c r="I14" s="52"/>
      <c r="J14" s="54"/>
    </row>
    <row r="15" spans="1:10" ht="15">
      <c r="A15" s="47" t="s">
        <v>22</v>
      </c>
      <c r="B15" s="40">
        <v>335370</v>
      </c>
      <c r="C15" s="40">
        <v>381865</v>
      </c>
      <c r="D15" s="40">
        <v>415450</v>
      </c>
      <c r="E15" s="40">
        <v>418925</v>
      </c>
      <c r="F15" s="40">
        <v>422600</v>
      </c>
      <c r="G15" s="40">
        <v>796870</v>
      </c>
      <c r="H15" s="40">
        <f t="shared" si="1"/>
        <v>2771080</v>
      </c>
      <c r="I15" s="52"/>
      <c r="J15" s="56"/>
    </row>
    <row r="16" spans="1:10" ht="14.25">
      <c r="A16" s="43"/>
      <c r="B16" s="44"/>
      <c r="C16" s="44"/>
      <c r="D16" s="44"/>
      <c r="E16" s="44"/>
      <c r="F16" s="44"/>
      <c r="G16" s="44"/>
      <c r="H16" s="44"/>
      <c r="I16" s="16"/>
      <c r="J16" s="56"/>
    </row>
    <row r="17" spans="1:10" s="3" customFormat="1" ht="15.75">
      <c r="A17" s="41" t="s">
        <v>19</v>
      </c>
      <c r="B17" s="42">
        <f>SUM(B18:B19)</f>
        <v>500000</v>
      </c>
      <c r="C17" s="42">
        <f>SUM(C18:C20)</f>
        <v>1956000</v>
      </c>
      <c r="D17" s="42">
        <f>SUM(D18:D19)</f>
        <v>556000</v>
      </c>
      <c r="E17" s="42">
        <f>SUM(E18:E19)</f>
        <v>506000</v>
      </c>
      <c r="F17" s="42">
        <f>SUM(F18:F19)</f>
        <v>456000</v>
      </c>
      <c r="G17" s="42">
        <f>SUM(G18:G19)</f>
        <v>233000</v>
      </c>
      <c r="H17" s="42">
        <f>SUM(H18:H20)</f>
        <v>4207000</v>
      </c>
      <c r="J17" s="55"/>
    </row>
    <row r="18" spans="1:10" ht="14.25">
      <c r="A18" s="34" t="s">
        <v>20</v>
      </c>
      <c r="B18" s="40">
        <v>0</v>
      </c>
      <c r="C18" s="40">
        <v>6000</v>
      </c>
      <c r="D18" s="40">
        <v>6000</v>
      </c>
      <c r="E18" s="40">
        <v>6000</v>
      </c>
      <c r="F18" s="40">
        <v>6000</v>
      </c>
      <c r="G18" s="40">
        <v>6000</v>
      </c>
      <c r="H18" s="40">
        <f>G18+F18+E18+D18+C18+B18</f>
        <v>30000</v>
      </c>
      <c r="I18" s="16"/>
      <c r="J18" s="54"/>
    </row>
    <row r="19" spans="1:10" ht="14.25">
      <c r="A19" s="34" t="s">
        <v>21</v>
      </c>
      <c r="B19" s="40">
        <v>500000</v>
      </c>
      <c r="C19" s="40">
        <v>550000</v>
      </c>
      <c r="D19" s="40">
        <v>550000</v>
      </c>
      <c r="E19" s="40">
        <v>500000</v>
      </c>
      <c r="F19" s="40">
        <v>450000</v>
      </c>
      <c r="G19" s="40">
        <v>227000</v>
      </c>
      <c r="H19" s="40">
        <f>G19+F19+E19+D19+C19+B19</f>
        <v>2777000</v>
      </c>
      <c r="I19" s="16"/>
      <c r="J19" s="54"/>
    </row>
    <row r="20" spans="1:10" ht="14.25">
      <c r="A20" s="34" t="s">
        <v>55</v>
      </c>
      <c r="B20" s="40"/>
      <c r="C20" s="40">
        <v>1400000</v>
      </c>
      <c r="D20" s="40"/>
      <c r="E20" s="40"/>
      <c r="F20" s="40"/>
      <c r="G20" s="40"/>
      <c r="H20" s="40">
        <f>G20+F20+E20+D20+C20+B20</f>
        <v>1400000</v>
      </c>
      <c r="J20" s="54"/>
    </row>
    <row r="21" spans="1:10" ht="15">
      <c r="A21" s="45" t="s">
        <v>31</v>
      </c>
      <c r="B21" s="46">
        <f aca="true" t="shared" si="2" ref="B21:G21">B17+B6</f>
        <v>2671130</v>
      </c>
      <c r="C21" s="46">
        <f t="shared" si="2"/>
        <v>4428135</v>
      </c>
      <c r="D21" s="46">
        <f t="shared" si="2"/>
        <v>3245550</v>
      </c>
      <c r="E21" s="46">
        <f t="shared" si="2"/>
        <v>3218075</v>
      </c>
      <c r="F21" s="46">
        <f t="shared" si="2"/>
        <v>3191900</v>
      </c>
      <c r="G21" s="46">
        <f t="shared" si="2"/>
        <v>5405330</v>
      </c>
      <c r="H21" s="46">
        <f>H6+H17</f>
        <v>22160120</v>
      </c>
      <c r="I21" s="16"/>
      <c r="J21" s="54"/>
    </row>
    <row r="22" spans="2:10" ht="12.75">
      <c r="B22" s="16"/>
      <c r="C22" s="16"/>
      <c r="D22" s="16"/>
      <c r="E22" s="16"/>
      <c r="F22" s="16"/>
      <c r="G22" s="16"/>
      <c r="H22" s="16"/>
      <c r="I22" s="16"/>
      <c r="J22" s="54"/>
    </row>
    <row r="23" spans="4:10" ht="15.75">
      <c r="D23" s="11" t="s">
        <v>52</v>
      </c>
      <c r="J23" s="54"/>
    </row>
    <row r="24" spans="4:10" ht="15.75">
      <c r="D24" s="11"/>
      <c r="J24" s="54"/>
    </row>
    <row r="25" spans="1:10" ht="15.75">
      <c r="A25" s="4" t="s">
        <v>2</v>
      </c>
      <c r="B25" s="32" t="s">
        <v>3</v>
      </c>
      <c r="C25" s="32" t="s">
        <v>4</v>
      </c>
      <c r="D25" s="32" t="s">
        <v>5</v>
      </c>
      <c r="E25" s="32" t="s">
        <v>6</v>
      </c>
      <c r="F25" s="32" t="s">
        <v>7</v>
      </c>
      <c r="G25" s="32" t="s">
        <v>8</v>
      </c>
      <c r="H25" s="32" t="s">
        <v>9</v>
      </c>
      <c r="J25" s="54"/>
    </row>
    <row r="26" spans="1:10" ht="15.75">
      <c r="A26" s="9" t="s">
        <v>29</v>
      </c>
      <c r="B26" s="33">
        <f aca="true" t="shared" si="3" ref="B26:G26">SUM(B27:B33)</f>
        <v>2786980</v>
      </c>
      <c r="C26" s="33">
        <f t="shared" si="3"/>
        <v>4544000</v>
      </c>
      <c r="D26" s="33">
        <f t="shared" si="3"/>
        <v>3491000</v>
      </c>
      <c r="E26" s="33">
        <f t="shared" si="3"/>
        <v>3522160</v>
      </c>
      <c r="F26" s="33">
        <f t="shared" si="3"/>
        <v>3507460</v>
      </c>
      <c r="G26" s="33">
        <f t="shared" si="3"/>
        <v>4308520</v>
      </c>
      <c r="H26" s="33">
        <f>SUM(B26:G26)</f>
        <v>22160120</v>
      </c>
      <c r="J26" s="54"/>
    </row>
    <row r="27" spans="1:10" ht="15.75">
      <c r="A27" s="48" t="s">
        <v>34</v>
      </c>
      <c r="B27" s="35">
        <v>120000</v>
      </c>
      <c r="C27" s="35">
        <v>120000</v>
      </c>
      <c r="D27" s="35">
        <v>120000</v>
      </c>
      <c r="E27" s="35">
        <v>120000</v>
      </c>
      <c r="F27" s="35">
        <v>120000</v>
      </c>
      <c r="G27" s="35">
        <v>124000</v>
      </c>
      <c r="H27" s="33">
        <f aca="true" t="shared" si="4" ref="H27:H33">SUM(B27:G27)</f>
        <v>724000</v>
      </c>
      <c r="J27" s="54"/>
    </row>
    <row r="28" spans="1:10" ht="15.75">
      <c r="A28" s="48" t="s">
        <v>35</v>
      </c>
      <c r="B28" s="35">
        <v>65000</v>
      </c>
      <c r="C28" s="35">
        <v>59000</v>
      </c>
      <c r="D28" s="35">
        <v>61000</v>
      </c>
      <c r="E28" s="35">
        <v>61000</v>
      </c>
      <c r="F28" s="35">
        <v>62000</v>
      </c>
      <c r="G28" s="35">
        <v>94000</v>
      </c>
      <c r="H28" s="33">
        <f t="shared" si="4"/>
        <v>402000</v>
      </c>
      <c r="J28" s="54"/>
    </row>
    <row r="29" spans="1:10" ht="15.75">
      <c r="A29" s="48" t="s">
        <v>36</v>
      </c>
      <c r="B29" s="35">
        <v>395000</v>
      </c>
      <c r="C29" s="35">
        <v>405000</v>
      </c>
      <c r="D29" s="35">
        <v>410000</v>
      </c>
      <c r="E29" s="35">
        <v>410000</v>
      </c>
      <c r="F29" s="35">
        <v>400460</v>
      </c>
      <c r="G29" s="35">
        <v>550000</v>
      </c>
      <c r="H29" s="33">
        <f t="shared" si="4"/>
        <v>2570460</v>
      </c>
      <c r="J29" s="54"/>
    </row>
    <row r="30" spans="1:10" ht="15.75">
      <c r="A30" s="48" t="s">
        <v>37</v>
      </c>
      <c r="B30" s="35">
        <v>985000</v>
      </c>
      <c r="C30" s="35">
        <v>1050000</v>
      </c>
      <c r="D30" s="35">
        <v>1055000</v>
      </c>
      <c r="E30" s="35">
        <v>1060000</v>
      </c>
      <c r="F30" s="35">
        <v>1114000</v>
      </c>
      <c r="G30" s="35">
        <v>1545520</v>
      </c>
      <c r="H30" s="33">
        <f t="shared" si="4"/>
        <v>6809520</v>
      </c>
      <c r="J30" s="54"/>
    </row>
    <row r="31" spans="1:10" ht="15.75">
      <c r="A31" s="48" t="s">
        <v>38</v>
      </c>
      <c r="B31" s="35">
        <v>650000</v>
      </c>
      <c r="C31" s="35">
        <v>970000</v>
      </c>
      <c r="D31" s="35">
        <v>930000</v>
      </c>
      <c r="E31" s="35">
        <v>901160</v>
      </c>
      <c r="F31" s="35">
        <v>810000</v>
      </c>
      <c r="G31" s="35">
        <v>980000</v>
      </c>
      <c r="H31" s="33">
        <f t="shared" si="4"/>
        <v>5241160</v>
      </c>
      <c r="J31" s="54"/>
    </row>
    <row r="32" spans="1:10" ht="15.75">
      <c r="A32" s="48" t="s">
        <v>39</v>
      </c>
      <c r="B32" s="35">
        <v>355980</v>
      </c>
      <c r="C32" s="35">
        <v>1550000</v>
      </c>
      <c r="D32" s="35">
        <v>660000</v>
      </c>
      <c r="E32" s="35">
        <v>720000</v>
      </c>
      <c r="F32" s="35">
        <v>730000</v>
      </c>
      <c r="G32" s="35">
        <v>860000</v>
      </c>
      <c r="H32" s="33">
        <f t="shared" si="4"/>
        <v>4875980</v>
      </c>
      <c r="J32" s="54"/>
    </row>
    <row r="33" spans="1:10" ht="15.75">
      <c r="A33" s="48" t="s">
        <v>40</v>
      </c>
      <c r="B33" s="35">
        <v>216000</v>
      </c>
      <c r="C33" s="35">
        <v>390000</v>
      </c>
      <c r="D33" s="35">
        <v>255000</v>
      </c>
      <c r="E33" s="35">
        <v>250000</v>
      </c>
      <c r="F33" s="35">
        <v>271000</v>
      </c>
      <c r="G33" s="35">
        <v>155000</v>
      </c>
      <c r="H33" s="33">
        <f t="shared" si="4"/>
        <v>1537000</v>
      </c>
      <c r="I33" s="53"/>
      <c r="J33" s="54"/>
    </row>
    <row r="34" spans="1:10" ht="15.75">
      <c r="A34" s="49"/>
      <c r="B34" s="36"/>
      <c r="C34" s="37"/>
      <c r="D34" s="37"/>
      <c r="E34" s="37"/>
      <c r="F34" s="37"/>
      <c r="G34" s="37"/>
      <c r="H34" s="38"/>
      <c r="J34" s="54"/>
    </row>
    <row r="35" spans="1:10" ht="15.75">
      <c r="A35" s="4" t="s">
        <v>2</v>
      </c>
      <c r="B35" s="32" t="s">
        <v>3</v>
      </c>
      <c r="C35" s="32" t="s">
        <v>4</v>
      </c>
      <c r="D35" s="32" t="s">
        <v>5</v>
      </c>
      <c r="E35" s="32" t="s">
        <v>6</v>
      </c>
      <c r="F35" s="32" t="s">
        <v>7</v>
      </c>
      <c r="G35" s="32" t="s">
        <v>8</v>
      </c>
      <c r="H35" s="32" t="s">
        <v>9</v>
      </c>
      <c r="J35" s="54"/>
    </row>
    <row r="36" spans="1:10" ht="15.75">
      <c r="A36" s="50" t="s">
        <v>32</v>
      </c>
      <c r="B36" s="39">
        <f aca="true" t="shared" si="5" ref="B36:H36">B21</f>
        <v>2671130</v>
      </c>
      <c r="C36" s="40">
        <f t="shared" si="5"/>
        <v>4428135</v>
      </c>
      <c r="D36" s="40">
        <f t="shared" si="5"/>
        <v>3245550</v>
      </c>
      <c r="E36" s="40">
        <f t="shared" si="5"/>
        <v>3218075</v>
      </c>
      <c r="F36" s="40">
        <f t="shared" si="5"/>
        <v>3191900</v>
      </c>
      <c r="G36" s="40">
        <f t="shared" si="5"/>
        <v>5405330</v>
      </c>
      <c r="H36" s="33">
        <f t="shared" si="5"/>
        <v>22160120</v>
      </c>
      <c r="I36" s="16"/>
      <c r="J36" s="54"/>
    </row>
    <row r="37" spans="1:10" ht="15.75">
      <c r="A37" s="50" t="s">
        <v>33</v>
      </c>
      <c r="B37" s="39">
        <f aca="true" t="shared" si="6" ref="B37:H37">B26</f>
        <v>2786980</v>
      </c>
      <c r="C37" s="40">
        <f t="shared" si="6"/>
        <v>4544000</v>
      </c>
      <c r="D37" s="40">
        <f t="shared" si="6"/>
        <v>3491000</v>
      </c>
      <c r="E37" s="40">
        <f t="shared" si="6"/>
        <v>3522160</v>
      </c>
      <c r="F37" s="40">
        <f t="shared" si="6"/>
        <v>3507460</v>
      </c>
      <c r="G37" s="40">
        <f t="shared" si="6"/>
        <v>4308520</v>
      </c>
      <c r="H37" s="33">
        <f t="shared" si="6"/>
        <v>22160120</v>
      </c>
      <c r="J37" s="54"/>
    </row>
    <row r="38" spans="1:10" ht="15.75">
      <c r="A38" s="12"/>
      <c r="B38" s="13"/>
      <c r="C38" s="14"/>
      <c r="D38" s="14"/>
      <c r="E38" s="14"/>
      <c r="F38" s="14"/>
      <c r="G38" s="14"/>
      <c r="H38" s="15"/>
      <c r="J38" s="54"/>
    </row>
    <row r="39" spans="2:10" ht="12.75">
      <c r="B39" t="s">
        <v>30</v>
      </c>
      <c r="D39" t="s">
        <v>30</v>
      </c>
      <c r="F39" t="s">
        <v>27</v>
      </c>
      <c r="J39" s="54"/>
    </row>
    <row r="40" spans="2:10" ht="15">
      <c r="B40" s="7" t="s">
        <v>23</v>
      </c>
      <c r="D40" s="1" t="s">
        <v>53</v>
      </c>
      <c r="F40" s="7" t="s">
        <v>25</v>
      </c>
      <c r="J40" s="54"/>
    </row>
    <row r="41" spans="2:10" ht="12.75">
      <c r="B41" s="1" t="s">
        <v>24</v>
      </c>
      <c r="D41" s="1" t="s">
        <v>54</v>
      </c>
      <c r="F41" s="1" t="s">
        <v>26</v>
      </c>
      <c r="J41" s="54"/>
    </row>
    <row r="42" spans="2:10" ht="12.75">
      <c r="B42" s="1"/>
      <c r="D42" s="1"/>
      <c r="F42" s="1"/>
      <c r="J42" s="54"/>
    </row>
    <row r="43" spans="2:10" ht="12.75">
      <c r="B43" s="1"/>
      <c r="D43" s="1"/>
      <c r="F43" s="1"/>
      <c r="J43" s="54"/>
    </row>
    <row r="44" spans="1:10" ht="15.75">
      <c r="A44" s="3" t="s">
        <v>0</v>
      </c>
      <c r="B44" s="8"/>
      <c r="J44" s="54"/>
    </row>
    <row r="45" spans="1:10" ht="15.75">
      <c r="A45" s="3" t="s">
        <v>1</v>
      </c>
      <c r="B45" s="8"/>
      <c r="J45" s="54"/>
    </row>
    <row r="46" spans="1:10" ht="15.75">
      <c r="A46" s="3"/>
      <c r="B46" s="8"/>
      <c r="J46" s="54"/>
    </row>
    <row r="47" spans="1:10" ht="15.75">
      <c r="A47" s="3"/>
      <c r="B47" s="8"/>
      <c r="J47" s="54"/>
    </row>
    <row r="48" spans="1:10" ht="15.75">
      <c r="A48" s="3"/>
      <c r="B48" s="8"/>
      <c r="C48" t="s">
        <v>49</v>
      </c>
      <c r="J48" s="54"/>
    </row>
    <row r="49" spans="1:10" ht="15.75">
      <c r="A49" s="4" t="s">
        <v>2</v>
      </c>
      <c r="B49" s="4" t="s">
        <v>3</v>
      </c>
      <c r="C49" s="4" t="s">
        <v>4</v>
      </c>
      <c r="D49" s="4" t="s">
        <v>5</v>
      </c>
      <c r="E49" s="4" t="s">
        <v>6</v>
      </c>
      <c r="F49" s="4" t="s">
        <v>7</v>
      </c>
      <c r="G49" s="4" t="s">
        <v>8</v>
      </c>
      <c r="H49" s="4" t="s">
        <v>9</v>
      </c>
      <c r="J49" s="54"/>
    </row>
    <row r="50" spans="1:10" s="17" customFormat="1" ht="15.75">
      <c r="A50" s="18" t="s">
        <v>41</v>
      </c>
      <c r="B50" s="19">
        <f aca="true" t="shared" si="7" ref="B50:G50">SUM(B51:B53)</f>
        <v>2320000</v>
      </c>
      <c r="C50" s="19">
        <f t="shared" si="7"/>
        <v>1250000</v>
      </c>
      <c r="D50" s="19">
        <f t="shared" si="7"/>
        <v>2535000</v>
      </c>
      <c r="E50" s="19">
        <f t="shared" si="7"/>
        <v>2540000</v>
      </c>
      <c r="F50" s="19">
        <f t="shared" si="7"/>
        <v>2590000</v>
      </c>
      <c r="G50" s="19">
        <f t="shared" si="7"/>
        <v>3548580</v>
      </c>
      <c r="H50" s="27">
        <f>SUM(H51:H53)</f>
        <v>14783580</v>
      </c>
      <c r="J50" s="57"/>
    </row>
    <row r="51" spans="1:10" ht="15">
      <c r="A51" s="20" t="s">
        <v>42</v>
      </c>
      <c r="B51" s="21">
        <v>1000000</v>
      </c>
      <c r="C51" s="21">
        <v>1100000</v>
      </c>
      <c r="D51" s="21">
        <v>1150000</v>
      </c>
      <c r="E51" s="21">
        <v>1150000</v>
      </c>
      <c r="F51" s="21">
        <v>1150000</v>
      </c>
      <c r="G51" s="21">
        <v>1192500</v>
      </c>
      <c r="H51" s="26">
        <f aca="true" t="shared" si="8" ref="H51:H57">SUM(B51:G51)</f>
        <v>6742500</v>
      </c>
      <c r="I51" s="25"/>
      <c r="J51" s="54"/>
    </row>
    <row r="52" spans="1:10" ht="15">
      <c r="A52" s="20" t="s">
        <v>43</v>
      </c>
      <c r="B52" s="21">
        <v>20000</v>
      </c>
      <c r="C52" s="21">
        <v>20000</v>
      </c>
      <c r="D52" s="21">
        <v>35000</v>
      </c>
      <c r="E52" s="21">
        <v>40000</v>
      </c>
      <c r="F52" s="21">
        <v>40000</v>
      </c>
      <c r="G52" s="21">
        <v>45000</v>
      </c>
      <c r="H52" s="26">
        <f t="shared" si="8"/>
        <v>200000</v>
      </c>
      <c r="J52" s="54"/>
    </row>
    <row r="53" spans="1:10" ht="15">
      <c r="A53" s="20" t="s">
        <v>44</v>
      </c>
      <c r="B53" s="21">
        <v>1300000</v>
      </c>
      <c r="C53" s="21">
        <v>130000</v>
      </c>
      <c r="D53" s="21">
        <v>1350000</v>
      </c>
      <c r="E53" s="21">
        <v>1350000</v>
      </c>
      <c r="F53" s="21">
        <v>1400000</v>
      </c>
      <c r="G53" s="21">
        <v>2311080</v>
      </c>
      <c r="H53" s="26">
        <f t="shared" si="8"/>
        <v>7841080</v>
      </c>
      <c r="J53" s="54"/>
    </row>
    <row r="54" spans="1:10" s="17" customFormat="1" ht="15.75">
      <c r="A54" s="18" t="s">
        <v>45</v>
      </c>
      <c r="B54" s="19">
        <f>SUM(B55:B57)</f>
        <v>1019500</v>
      </c>
      <c r="C54" s="19">
        <f aca="true" t="shared" si="9" ref="C54:H54">SUM(C55:C57)</f>
        <v>1125000</v>
      </c>
      <c r="D54" s="19">
        <f t="shared" si="9"/>
        <v>1195500</v>
      </c>
      <c r="E54" s="19">
        <f t="shared" si="9"/>
        <v>1231500</v>
      </c>
      <c r="F54" s="19">
        <f t="shared" si="9"/>
        <v>1244500</v>
      </c>
      <c r="G54" s="19">
        <f t="shared" si="9"/>
        <v>1560540</v>
      </c>
      <c r="H54" s="27">
        <f t="shared" si="9"/>
        <v>7376540</v>
      </c>
      <c r="I54" s="25"/>
      <c r="J54" s="57"/>
    </row>
    <row r="55" spans="1:10" ht="15">
      <c r="A55" s="20" t="s">
        <v>46</v>
      </c>
      <c r="B55" s="21">
        <v>1000000</v>
      </c>
      <c r="C55" s="21">
        <v>1100000</v>
      </c>
      <c r="D55" s="21">
        <v>1125000</v>
      </c>
      <c r="E55" s="21">
        <v>1150000</v>
      </c>
      <c r="F55" s="21">
        <v>1150000</v>
      </c>
      <c r="G55" s="21">
        <v>1405540</v>
      </c>
      <c r="H55" s="26">
        <f t="shared" si="8"/>
        <v>6930540</v>
      </c>
      <c r="J55" s="54"/>
    </row>
    <row r="56" spans="1:10" ht="15">
      <c r="A56" s="20" t="s">
        <v>47</v>
      </c>
      <c r="B56" s="21">
        <v>4500</v>
      </c>
      <c r="C56" s="21">
        <v>5000</v>
      </c>
      <c r="D56" s="21">
        <v>5500</v>
      </c>
      <c r="E56" s="21">
        <v>6500</v>
      </c>
      <c r="F56" s="21">
        <v>9500</v>
      </c>
      <c r="G56" s="21">
        <v>15000</v>
      </c>
      <c r="H56" s="26">
        <f t="shared" si="8"/>
        <v>46000</v>
      </c>
      <c r="J56" s="54"/>
    </row>
    <row r="57" spans="1:10" ht="15">
      <c r="A57" s="20" t="s">
        <v>48</v>
      </c>
      <c r="B57" s="21">
        <v>15000</v>
      </c>
      <c r="C57" s="21">
        <v>20000</v>
      </c>
      <c r="D57" s="21">
        <v>65000</v>
      </c>
      <c r="E57" s="21">
        <v>75000</v>
      </c>
      <c r="F57" s="21">
        <v>85000</v>
      </c>
      <c r="G57" s="21">
        <v>140000</v>
      </c>
      <c r="H57" s="26">
        <f t="shared" si="8"/>
        <v>400000</v>
      </c>
      <c r="J57" s="54"/>
    </row>
    <row r="58" spans="1:10" s="17" customFormat="1" ht="12.75">
      <c r="A58" s="22" t="s">
        <v>50</v>
      </c>
      <c r="B58" s="23">
        <f>B54+B50</f>
        <v>3339500</v>
      </c>
      <c r="C58" s="23">
        <f>C54+C50</f>
        <v>2375000</v>
      </c>
      <c r="D58" s="23">
        <f>D54+D50</f>
        <v>3730500</v>
      </c>
      <c r="E58" s="23">
        <f>E54+E50</f>
        <v>3771500</v>
      </c>
      <c r="F58" s="23">
        <f>F54+F50</f>
        <v>3834500</v>
      </c>
      <c r="G58" s="24">
        <f>H58-B58-C58-D58-E58-F58</f>
        <v>5109120</v>
      </c>
      <c r="H58" s="23">
        <f>H54+H50</f>
        <v>22160120</v>
      </c>
      <c r="I58" s="25"/>
      <c r="J58" s="57"/>
    </row>
    <row r="59" spans="1:10" s="17" customFormat="1" ht="12.75">
      <c r="A59" s="58"/>
      <c r="B59" s="59"/>
      <c r="C59" s="59"/>
      <c r="D59" s="59"/>
      <c r="E59" s="59"/>
      <c r="F59" s="59"/>
      <c r="G59" s="60"/>
      <c r="H59" s="59"/>
      <c r="I59" s="25"/>
      <c r="J59" s="57"/>
    </row>
    <row r="60" spans="1:10" s="17" customFormat="1" ht="12.75">
      <c r="A60" s="58"/>
      <c r="B60" s="59"/>
      <c r="C60" s="59"/>
      <c r="D60" s="59"/>
      <c r="E60" s="59"/>
      <c r="F60" s="59"/>
      <c r="G60" s="60"/>
      <c r="H60" s="59"/>
      <c r="I60" s="25"/>
      <c r="J60" s="57"/>
    </row>
    <row r="61" spans="1:10" s="17" customFormat="1" ht="12.75">
      <c r="A61" s="58"/>
      <c r="B61" s="59"/>
      <c r="C61" s="59"/>
      <c r="D61" s="59"/>
      <c r="E61" s="59"/>
      <c r="F61" s="59"/>
      <c r="G61" s="60"/>
      <c r="H61" s="59"/>
      <c r="I61" s="25"/>
      <c r="J61" s="57"/>
    </row>
    <row r="62" ht="12.75">
      <c r="J62" s="54"/>
    </row>
    <row r="63" ht="12.75">
      <c r="J63" s="54"/>
    </row>
    <row r="64" spans="2:10" ht="12.75">
      <c r="B64" t="s">
        <v>30</v>
      </c>
      <c r="D64" t="s">
        <v>30</v>
      </c>
      <c r="F64" t="s">
        <v>27</v>
      </c>
      <c r="I64" s="2"/>
      <c r="J64" s="54"/>
    </row>
    <row r="65" spans="2:10" ht="15">
      <c r="B65" s="7" t="s">
        <v>23</v>
      </c>
      <c r="D65" s="1" t="s">
        <v>53</v>
      </c>
      <c r="F65" s="7" t="s">
        <v>25</v>
      </c>
      <c r="J65" s="54"/>
    </row>
    <row r="66" spans="2:6" ht="12.75">
      <c r="B66" s="1" t="s">
        <v>24</v>
      </c>
      <c r="D66" s="1" t="s">
        <v>54</v>
      </c>
      <c r="F66" s="1" t="s">
        <v>26</v>
      </c>
    </row>
  </sheetData>
  <printOptions/>
  <pageMargins left="0.7874015748031497" right="0.5905511811023623" top="0.5905511811023623" bottom="0.11811023622047245" header="0.07874015748031496" footer="0.07874015748031496"/>
  <pageSetup horizontalDpi="600" verticalDpi="600" orientation="landscape" paperSize="9" scale="85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3">
      <selection activeCell="B7" sqref="B7"/>
    </sheetView>
  </sheetViews>
  <sheetFormatPr defaultColWidth="9.140625" defaultRowHeight="12.75"/>
  <cols>
    <col min="1" max="1" width="22.28125" style="0" customWidth="1"/>
    <col min="2" max="2" width="16.00390625" style="0" customWidth="1"/>
    <col min="3" max="3" width="16.140625" style="0" bestFit="1" customWidth="1"/>
    <col min="4" max="4" width="20.00390625" style="0" customWidth="1"/>
    <col min="5" max="7" width="16.140625" style="0" bestFit="1" customWidth="1"/>
    <col min="8" max="8" width="17.57421875" style="0" bestFit="1" customWidth="1"/>
  </cols>
  <sheetData>
    <row r="1" ht="15.75">
      <c r="A1" s="3" t="s">
        <v>0</v>
      </c>
    </row>
    <row r="2" ht="15.75">
      <c r="A2" s="3" t="s">
        <v>1</v>
      </c>
    </row>
    <row r="4" ht="15.75">
      <c r="D4" s="11" t="s">
        <v>52</v>
      </c>
    </row>
    <row r="5" ht="15.75">
      <c r="D5" s="11" t="s">
        <v>28</v>
      </c>
    </row>
    <row r="6" spans="1:8" ht="15.75">
      <c r="A6" s="4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4" t="s">
        <v>9</v>
      </c>
    </row>
    <row r="7" spans="1:8" ht="15.75">
      <c r="A7" s="9" t="s">
        <v>29</v>
      </c>
      <c r="B7" s="10">
        <f aca="true" t="shared" si="0" ref="B7:G7">SUM(B8:B26)</f>
        <v>3420500</v>
      </c>
      <c r="C7" s="10">
        <f t="shared" si="0"/>
        <v>4067100</v>
      </c>
      <c r="D7" s="10">
        <f t="shared" si="0"/>
        <v>3676100</v>
      </c>
      <c r="E7" s="10">
        <f t="shared" si="0"/>
        <v>3689900</v>
      </c>
      <c r="F7" s="10">
        <f t="shared" si="0"/>
        <v>3717900</v>
      </c>
      <c r="G7" s="10">
        <f t="shared" si="0"/>
        <v>3588620</v>
      </c>
      <c r="H7" s="10">
        <f>SUM(B7:G7)</f>
        <v>22160120</v>
      </c>
    </row>
    <row r="8" spans="1:8" ht="15.75">
      <c r="A8" s="5" t="s">
        <v>57</v>
      </c>
      <c r="B8" s="28">
        <v>120000</v>
      </c>
      <c r="C8" s="28">
        <v>120000</v>
      </c>
      <c r="D8" s="28">
        <v>120000</v>
      </c>
      <c r="E8" s="28">
        <v>120000</v>
      </c>
      <c r="F8" s="28">
        <v>120000</v>
      </c>
      <c r="G8" s="28">
        <v>124000</v>
      </c>
      <c r="H8" s="10">
        <f aca="true" t="shared" si="1" ref="H8:H26">SUM(B8:G8)</f>
        <v>724000</v>
      </c>
    </row>
    <row r="9" spans="1:8" ht="15.75">
      <c r="A9" s="5" t="s">
        <v>56</v>
      </c>
      <c r="B9" s="28">
        <v>65000</v>
      </c>
      <c r="C9" s="28">
        <v>59000</v>
      </c>
      <c r="D9" s="28">
        <v>61000</v>
      </c>
      <c r="E9" s="28">
        <v>61000</v>
      </c>
      <c r="F9" s="28">
        <v>62000</v>
      </c>
      <c r="G9" s="28">
        <v>94000</v>
      </c>
      <c r="H9" s="10">
        <f t="shared" si="1"/>
        <v>402000</v>
      </c>
    </row>
    <row r="10" spans="1:8" ht="15.75">
      <c r="A10" s="5" t="s">
        <v>58</v>
      </c>
      <c r="B10" s="28">
        <v>205000</v>
      </c>
      <c r="C10" s="28">
        <v>215000</v>
      </c>
      <c r="D10" s="28">
        <v>215000</v>
      </c>
      <c r="E10" s="28">
        <v>225000</v>
      </c>
      <c r="F10" s="28">
        <v>230000</v>
      </c>
      <c r="G10" s="28">
        <v>186460</v>
      </c>
      <c r="H10" s="29">
        <f t="shared" si="1"/>
        <v>1276460</v>
      </c>
    </row>
    <row r="11" spans="1:8" ht="15.75">
      <c r="A11" s="5" t="s">
        <v>60</v>
      </c>
      <c r="B11" s="28">
        <v>191000</v>
      </c>
      <c r="C11" s="28">
        <v>195000</v>
      </c>
      <c r="D11" s="28">
        <v>185000</v>
      </c>
      <c r="E11" s="28">
        <v>185000</v>
      </c>
      <c r="F11" s="28">
        <v>180000</v>
      </c>
      <c r="G11" s="28">
        <v>102220</v>
      </c>
      <c r="H11" s="29">
        <f t="shared" si="1"/>
        <v>1038220</v>
      </c>
    </row>
    <row r="12" spans="1:8" ht="15.75">
      <c r="A12" s="5" t="s">
        <v>61</v>
      </c>
      <c r="B12" s="28">
        <v>15000</v>
      </c>
      <c r="C12" s="28">
        <v>15000</v>
      </c>
      <c r="D12" s="28">
        <v>17000</v>
      </c>
      <c r="E12" s="28">
        <v>18000</v>
      </c>
      <c r="F12" s="28">
        <v>20000</v>
      </c>
      <c r="G12" s="28">
        <v>23000</v>
      </c>
      <c r="H12" s="29">
        <f t="shared" si="1"/>
        <v>108000</v>
      </c>
    </row>
    <row r="13" spans="1:8" ht="15.75">
      <c r="A13" s="5" t="s">
        <v>59</v>
      </c>
      <c r="B13" s="28">
        <v>22500</v>
      </c>
      <c r="C13" s="28">
        <v>23000</v>
      </c>
      <c r="D13" s="28">
        <v>23500</v>
      </c>
      <c r="E13" s="28">
        <v>23500</v>
      </c>
      <c r="F13" s="28">
        <v>23500</v>
      </c>
      <c r="G13" s="28">
        <v>31780</v>
      </c>
      <c r="H13" s="29">
        <f t="shared" si="1"/>
        <v>147780</v>
      </c>
    </row>
    <row r="14" spans="1:8" ht="15.75">
      <c r="A14" s="5" t="s">
        <v>64</v>
      </c>
      <c r="B14" s="28">
        <v>920000</v>
      </c>
      <c r="C14" s="28">
        <v>1005000</v>
      </c>
      <c r="D14" s="28">
        <v>985000</v>
      </c>
      <c r="E14" s="28">
        <v>985000</v>
      </c>
      <c r="F14" s="28">
        <v>998000</v>
      </c>
      <c r="G14" s="28">
        <v>1005520</v>
      </c>
      <c r="H14" s="29">
        <f t="shared" si="1"/>
        <v>5898520</v>
      </c>
    </row>
    <row r="15" spans="1:8" ht="15.75">
      <c r="A15" s="5" t="s">
        <v>63</v>
      </c>
      <c r="B15" s="28">
        <v>5000</v>
      </c>
      <c r="C15" s="28">
        <v>5500</v>
      </c>
      <c r="D15" s="28">
        <v>6000</v>
      </c>
      <c r="E15" s="28">
        <v>6000</v>
      </c>
      <c r="F15" s="28">
        <v>6000</v>
      </c>
      <c r="G15" s="28">
        <v>12500</v>
      </c>
      <c r="H15" s="29">
        <f t="shared" si="1"/>
        <v>41000</v>
      </c>
    </row>
    <row r="16" spans="1:8" ht="15.75">
      <c r="A16" s="5" t="s">
        <v>62</v>
      </c>
      <c r="B16" s="28">
        <v>140000</v>
      </c>
      <c r="C16" s="28">
        <v>141000</v>
      </c>
      <c r="D16" s="28">
        <v>145000</v>
      </c>
      <c r="E16" s="28">
        <v>146000</v>
      </c>
      <c r="F16" s="28">
        <v>148000</v>
      </c>
      <c r="G16" s="28">
        <v>150000</v>
      </c>
      <c r="H16" s="29">
        <f t="shared" si="1"/>
        <v>870000</v>
      </c>
    </row>
    <row r="17" spans="1:8" ht="15.75">
      <c r="A17" s="31" t="s">
        <v>65</v>
      </c>
      <c r="B17" s="28">
        <v>625000</v>
      </c>
      <c r="C17" s="28">
        <v>668000</v>
      </c>
      <c r="D17" s="28">
        <v>642000</v>
      </c>
      <c r="E17" s="28">
        <v>642000</v>
      </c>
      <c r="F17" s="28">
        <v>642000</v>
      </c>
      <c r="G17" s="28">
        <v>633360</v>
      </c>
      <c r="H17" s="10">
        <f t="shared" si="1"/>
        <v>3852360</v>
      </c>
    </row>
    <row r="18" spans="1:8" ht="15.75">
      <c r="A18" s="31" t="s">
        <v>69</v>
      </c>
      <c r="B18" s="28">
        <v>136000</v>
      </c>
      <c r="C18" s="28">
        <v>136600</v>
      </c>
      <c r="D18" s="28">
        <v>136600</v>
      </c>
      <c r="E18" s="28">
        <v>136000</v>
      </c>
      <c r="F18" s="28">
        <v>136000</v>
      </c>
      <c r="G18" s="28">
        <v>138800</v>
      </c>
      <c r="H18" s="10">
        <f t="shared" si="1"/>
        <v>820000</v>
      </c>
    </row>
    <row r="19" spans="1:8" ht="15.75">
      <c r="A19" s="31" t="s">
        <v>68</v>
      </c>
      <c r="B19" s="28">
        <v>19000</v>
      </c>
      <c r="C19" s="28">
        <v>19800</v>
      </c>
      <c r="D19" s="28">
        <v>19800</v>
      </c>
      <c r="E19" s="28">
        <v>19800</v>
      </c>
      <c r="F19" s="28">
        <v>19800</v>
      </c>
      <c r="G19" s="28">
        <v>20800</v>
      </c>
      <c r="H19" s="10">
        <f t="shared" si="1"/>
        <v>119000</v>
      </c>
    </row>
    <row r="20" spans="1:8" ht="15.75">
      <c r="A20" s="31" t="s">
        <v>67</v>
      </c>
      <c r="B20" s="28">
        <v>51000</v>
      </c>
      <c r="C20" s="28">
        <v>55600</v>
      </c>
      <c r="D20" s="28">
        <v>55600</v>
      </c>
      <c r="E20" s="28">
        <v>55600</v>
      </c>
      <c r="F20" s="28">
        <v>55600</v>
      </c>
      <c r="G20" s="28">
        <v>60400</v>
      </c>
      <c r="H20" s="10">
        <f t="shared" si="1"/>
        <v>333800</v>
      </c>
    </row>
    <row r="21" spans="1:8" ht="15.75">
      <c r="A21" s="31" t="s">
        <v>66</v>
      </c>
      <c r="B21" s="28">
        <v>14000</v>
      </c>
      <c r="C21" s="28">
        <v>16000</v>
      </c>
      <c r="D21" s="28">
        <v>18000</v>
      </c>
      <c r="E21" s="28">
        <v>19000</v>
      </c>
      <c r="F21" s="28">
        <v>24000</v>
      </c>
      <c r="G21" s="28">
        <v>25000</v>
      </c>
      <c r="H21" s="10">
        <f t="shared" si="1"/>
        <v>116000</v>
      </c>
    </row>
    <row r="22" spans="1:8" ht="15.75">
      <c r="A22" s="31" t="s">
        <v>70</v>
      </c>
      <c r="B22" s="30">
        <v>425000</v>
      </c>
      <c r="C22" s="28">
        <v>660000</v>
      </c>
      <c r="D22" s="28">
        <v>560000</v>
      </c>
      <c r="E22" s="28">
        <v>560000</v>
      </c>
      <c r="F22" s="28">
        <v>560000</v>
      </c>
      <c r="G22" s="28">
        <v>605800</v>
      </c>
      <c r="H22" s="10">
        <f t="shared" si="1"/>
        <v>3370800</v>
      </c>
    </row>
    <row r="23" spans="1:8" ht="15.75">
      <c r="A23" s="31" t="s">
        <v>71</v>
      </c>
      <c r="B23" s="30">
        <v>225000</v>
      </c>
      <c r="C23" s="28">
        <v>350000</v>
      </c>
      <c r="D23" s="28">
        <v>249000</v>
      </c>
      <c r="E23" s="28">
        <v>250000</v>
      </c>
      <c r="F23" s="28">
        <v>250000</v>
      </c>
      <c r="G23" s="28">
        <v>181180</v>
      </c>
      <c r="H23" s="10">
        <f t="shared" si="1"/>
        <v>1505180</v>
      </c>
    </row>
    <row r="24" spans="1:8" ht="15.75">
      <c r="A24" s="31" t="s">
        <v>72</v>
      </c>
      <c r="B24" s="30">
        <v>210000</v>
      </c>
      <c r="C24" s="28">
        <v>350000</v>
      </c>
      <c r="D24" s="28">
        <v>205000</v>
      </c>
      <c r="E24" s="28">
        <v>205000</v>
      </c>
      <c r="F24" s="28">
        <v>210000</v>
      </c>
      <c r="G24" s="28">
        <v>158000</v>
      </c>
      <c r="H24" s="10">
        <f t="shared" si="1"/>
        <v>1338000</v>
      </c>
    </row>
    <row r="25" spans="1:8" ht="15.75">
      <c r="A25" s="31" t="s">
        <v>73</v>
      </c>
      <c r="B25" s="30">
        <v>18000</v>
      </c>
      <c r="C25" s="28">
        <v>18500</v>
      </c>
      <c r="D25" s="28">
        <v>18500</v>
      </c>
      <c r="E25" s="28">
        <v>18800</v>
      </c>
      <c r="F25" s="28">
        <v>18800</v>
      </c>
      <c r="G25" s="28">
        <v>20400</v>
      </c>
      <c r="H25" s="10">
        <f t="shared" si="1"/>
        <v>113000</v>
      </c>
    </row>
    <row r="26" spans="1:8" ht="15.75">
      <c r="A26" s="31" t="s">
        <v>74</v>
      </c>
      <c r="B26" s="30">
        <v>14000</v>
      </c>
      <c r="C26" s="28">
        <v>14100</v>
      </c>
      <c r="D26" s="28">
        <v>14100</v>
      </c>
      <c r="E26" s="28">
        <v>14200</v>
      </c>
      <c r="F26" s="28">
        <v>14200</v>
      </c>
      <c r="G26" s="28">
        <v>15400</v>
      </c>
      <c r="H26" s="10">
        <f t="shared" si="1"/>
        <v>86000</v>
      </c>
    </row>
    <row r="29" spans="2:6" ht="12.75">
      <c r="B29" t="s">
        <v>30</v>
      </c>
      <c r="D29" t="s">
        <v>30</v>
      </c>
      <c r="F29" t="s">
        <v>27</v>
      </c>
    </row>
    <row r="30" spans="2:6" ht="15">
      <c r="B30" s="7" t="s">
        <v>23</v>
      </c>
      <c r="D30" s="1" t="s">
        <v>53</v>
      </c>
      <c r="F30" s="7" t="s">
        <v>25</v>
      </c>
    </row>
    <row r="31" spans="2:6" ht="12.75">
      <c r="B31" s="1" t="s">
        <v>24</v>
      </c>
      <c r="D31" s="1" t="s">
        <v>54</v>
      </c>
      <c r="F31" s="1" t="s">
        <v>26</v>
      </c>
    </row>
  </sheetData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Pessoal®</dc:creator>
  <cp:keywords/>
  <dc:description/>
  <cp:lastModifiedBy>Pessoal®</cp:lastModifiedBy>
  <cp:lastPrinted>2012-03-27T12:21:09Z</cp:lastPrinted>
  <dcterms:created xsi:type="dcterms:W3CDTF">2011-01-26T10:19:49Z</dcterms:created>
  <dcterms:modified xsi:type="dcterms:W3CDTF">2012-03-27T12:21:13Z</dcterms:modified>
  <cp:category/>
  <cp:version/>
  <cp:contentType/>
  <cp:contentStatus/>
</cp:coreProperties>
</file>